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>
    <definedName name="_xlnm.Print_Area" localSheetId="0">'ΑΝΑΦΟΡΑ ΑΝΑ ΜΕΤΡΟ'!$A$1:$K$43</definedName>
  </definedNames>
  <calcPr fullCalcOnLoad="1"/>
</workbook>
</file>

<file path=xl/sharedStrings.xml><?xml version="1.0" encoding="utf-8"?>
<sst xmlns="http://schemas.openxmlformats.org/spreadsheetml/2006/main" count="133" uniqueCount="68">
  <si>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</si>
  <si>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</si>
  <si>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</si>
  <si>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</si>
  <si>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</si>
  <si>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</si>
  <si>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</si>
  <si>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</si>
  <si>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</si>
  <si>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ΠΡΟΫΠΟΛΟΓΙΣΘΕΙΣΑ ΔΗΜΟΣΙΑ ΔΑΠΑΝΗ 
(Α)</t>
  </si>
  <si>
    <t>ΔΗΜΟΣΙΑ ΔΑΠΑΝΗ ΕΝΤΑΓΜΕΝΩΝ ΈΡΓΩΝ                      (Β)</t>
  </si>
  <si>
    <t>ΔΗΜΟΣΙΑ ΔΑΠΑΝΗ ΝΟΜΙΚΩΝ ΔΕΣΜΕΥΣΕΩΝ             (Γ)</t>
  </si>
  <si>
    <t>% ΕΝΤΑΓΜΕΝΩΝ / ΔΗΜ ΔΑΠ (=Β/Α)</t>
  </si>
  <si>
    <t>% ΝΟΜ ΔΕΣΜ / ΕΝΤΑΓΜΕΝΩΝ (=Γ/Β)</t>
  </si>
  <si>
    <t>% ΝΟΜ ΔΕΣΜ / ΔΗΜ ΔΑΠ (=Γ/Α)</t>
  </si>
  <si>
    <t>ΤΕΧΝΙΚΗ ΒΟΗΘΕΙΑ</t>
  </si>
  <si>
    <t>ΣΤΗΡΙΞΗ ΤΗΣ ΑΓΡΟΤΙΚΗΣ ΑΝΑΠΤΥΞΗΣ - ΑΝΑΠΤΥΞΗ ΤΗΣ ΥΠΑΙΘΡΟΥ</t>
  </si>
  <si>
    <t>ΑΝΤΙΜΕΤΩΠΙΣΗ ΑΝΕΡΓΙΑΣ</t>
  </si>
  <si>
    <t>ΥΠΗΡΕΣΙΕΣ ΦΡΟΝΤΙΔΑΣ ΓΙΑ ΤΗΝ ΠΡΟΩΘΗΣΗ ΤΩΝ ΙΣΩΝ ΕΥΚΑΙΡΙΩΝ ΜΕΤΑΞΥ ΤΩΝ ΔΥΟ ΦΥΛΛΩΝ</t>
  </si>
  <si>
    <t>ΚΙΝΗΤΡΑ, ΥΠΗΡΕΣΙΕΣ, ΥΠΟΔΟΜΕΣ ΓΙΑ ΤΙΣ ΕΠΙΧΕΙΡΗΣΕΙΣ</t>
  </si>
  <si>
    <t>ΕΝΕΡΓΕΙΑ</t>
  </si>
  <si>
    <t>ΕΚΠΑΙΔΕΥΣΗ - ΈΡΕΥΝΑ ΚΑΙ ΤΕΧΝΟΛΟΓΙΑ</t>
  </si>
  <si>
    <t>ΔΡΑΣΕΙΣ ΓΙΑ ΤΗΝ ΔΙΑΣΥΝΔΕΣΗ ΚΑΙ ΑΞΙΟΠΟΙΗΣΗ ΤΩΝ ΑΠΟΤΕΛΕΣΜΑΤΩΝ ΕΡΕΥΝΑΣ ΣΤΟΝ ΠΑΡΑΓΩΓΙΚΟ ΙΣΤΟ</t>
  </si>
  <si>
    <t>ΕΝΕΡΓΕΙΕΣ ΑΝΑΒΑΘΜΙΣΗΣ ΤΟΥ ΑΝΘΡΩΠΙΝΟΥ ΔΥΝΑΜΙΚΟΥ - ΠΡΟΩΘΗΣΗ ΤΗΣ ΑΠΑΣΧΟΛΗΣΗΣ</t>
  </si>
  <si>
    <t>ΠΡΟΩΘΗΣΗ ΤΗΣ ΚΑΙΝΟΤΟΜΙΑΣ</t>
  </si>
  <si>
    <t>ΠΡΟΣΤΑΣΙΑ ΚΑΙ ΑΞΙΟΠΟΙΗΣΗ ΔΑΣΩΝ</t>
  </si>
  <si>
    <t>ΑΝΑΠΤΥΞΗ ΚΑΙ ΒΕΛΤΙΩΣΗ ΑΓΡΟΤΙΚΩΝ ΥΠΟΔΟΜΩΝ ΚΑΙ ΕΚΣΥΓΧΡΟΝΙΣΜΟΣ ΔΟΜΩΝ</t>
  </si>
  <si>
    <t>ΜΕΤΑΠΟΙΗΣΗ - ΕΜΠΟΡΙΑ ΑΓΡΟΤΙΚΩΝ ΠΡΟΪΟΝΤΩΝ</t>
  </si>
  <si>
    <t>ΕΝΕΡΓΕΙΕΣ ΣΤΗΡΙΞΗΣ ΣΤΗΝ ΑΓΡΟΤΙΚΗ ΟΙΚΟΝΟΜΙΑ ΚΑΙ ΣΤΗΝ ΕΜΠΟΡΙΑ ΠΡΟΪΟΝΤΩΝ ΠΟΙΟΤΗΤΑΣ</t>
  </si>
  <si>
    <t>ΑΝΑΚΑΙΝΙΣΗ ΚΑΙ ΑΝΑΠΤΥΞΗ ΧΩΡΙΩΝ ΚΑΙ ΠΡΟΣΤΑΣΙΑ, ΔΙΑΤΗΡΗΣΗ ΤΗΣ ΑΓΡΟΤΙΚΗΣ ΚΛΗΡΟΝΟΜΙΑΣ</t>
  </si>
  <si>
    <t>ΑΝΑΠΤΥΞΗ - ΒΕΛΤΙΩΣΗ ΥΠΟΔΟΜΩΝ</t>
  </si>
  <si>
    <t>ΠΡΟΒΟΛΗ - ΠΡΟΩΘΗΣΗ ΕΠΩΝΥΜΩΝ ΤΟΠΙΚΩΝ ΑΓΡΟΤΙΚΩΝ ΠΡΟΪΟΝΤΩΝ</t>
  </si>
  <si>
    <t>ΔΡΑΣΕΙΣ ΕΚΤ</t>
  </si>
  <si>
    <t>010</t>
  </si>
  <si>
    <t>011</t>
  </si>
  <si>
    <t>012</t>
  </si>
  <si>
    <t>ΣΥΝΟΛΑ</t>
  </si>
  <si>
    <t>ΑΣΤΙΚΗ ΑΝΑΠΤΥΞΗ</t>
  </si>
  <si>
    <t>ΕΙΔΙΚΕΣ ΕΝΕΡΓΕΙΕΣ ΓΙΑ ΤΗΝ ΣΤΗΡΙΞΗ ΜΙΚΡΩΝ ΝΗΣΙΩΝ ΚΑΙ ΑΠΟΜΟΝΩΜΕΝΩΝ ΝΗΣΙΩΤΙΚΩΝ ΠΕΡΙΟΧΩΝ</t>
  </si>
  <si>
    <t>ΜΕΛΕΤΕΣ ΩΡΙΜΑΝΣΗΣ &amp; ΠΡΟΕΤΟΙΜΑΣΙΑΣ</t>
  </si>
  <si>
    <t>ΤΟΠΙΚΕΣ ΠΡΩΤΟΒΟΥΛΙΕΣ ΑΠΑΣΧΟΛΗΣΗΣ</t>
  </si>
  <si>
    <t>ΟΛΟΚΛΗΡΩΜΕΝΕΣ ΠΑΡΕΜΒΑΣΕΙΣ ΑΣΤΙΚΗΣ ΑΝΑΠΤΥΞΗΣ ΣΕ ΤΟΠΙΚΕΣ ΖΩΝΕΣ ΜΙΚΡΗΣ ΚΛΙΜΑΚΑΣ - ΕΤΠΑ</t>
  </si>
  <si>
    <t>ΟΛΟΚΛΗΡΩΜΕΝΕΣ ΠΑΡΕΜΒΑΣΕΙΣ ΑΣΤΙΚΗΣ ΑΝΑΠΤΥΞΗΣ ΣΕ ΤΟΠΙΚΕΣ ΖΩΝΕΣ ΜΙΚΡΗΣ ΚΛΙΜΑΚΑΣ - ΕΚΤ</t>
  </si>
  <si>
    <t>ΜΕΤΡΟ</t>
  </si>
  <si>
    <t>ΤΙΤΛΟΣ ΜΕΤΡΟΥ</t>
  </si>
  <si>
    <t>ΑΞΟΝΑΣ</t>
  </si>
  <si>
    <t>ΤΙΤΛΟΣ ΑΞΟΝΑ</t>
  </si>
  <si>
    <t>ΧΡΗΜΑΤΟΔΟΤΙΚΟ ΜΕΣΟ</t>
  </si>
  <si>
    <t>ΕΓΤΠΕ-Π</t>
  </si>
  <si>
    <t>ΑΝΑΣΤΡΟΦΗ ΤΗΣ ΠΛΗΘΥΣΜΙΑΚΗΣ ΣΥΡΡΙΚΝΩΣΗΣ ΚΑΙ ΠΕΡΙΘΩΡΙΟΠΟΙΗΣΗΣ ΤΗΣ ΝΗΣΙΩΤΙΚΗΣ ΟΙΚΟΝΟΜΙΑΣ</t>
  </si>
  <si>
    <t>ΔΙΑΦΟΡΟΠΟΙΗΣΗ ΤΗΣ ΝΗΣΙΩΤΙΚΗΣ ΟΙΚΟΝΟΜΙΑΣ ΚΑΙ ΕΝΙΣΧΥΣΗ ΤΗΣ ΑΝΤΑΓΩΝΙΣΤΙΚΟΤΗΤΑΣ</t>
  </si>
  <si>
    <t>ΕΠΙΚΟΙΝΩΝΙΕΣ - ΔΡΑΣΕΙΣ ΤΗΣ ΚΟΙΝΩΝΙΑΣ ΤΗΣ ΠΛΗΡΟΦΟΡΙΑΣ</t>
  </si>
  <si>
    <t>ΕΝΙΣΧΥΣΗ ΤΗΣ ΔΙΑΦΟΡΟΠΟΙΗΣΗΣ ΤΩΝ ΑΓΡΟΤΙΚΩΝ ΔΡΑΣΤΗΡΙΟΤΗΤΩΝ</t>
  </si>
  <si>
    <t>ΠΟΛΙΤΙΣΜΟΣ</t>
  </si>
  <si>
    <t>ΠΕΡΙΒΑΛΛΟΝ</t>
  </si>
  <si>
    <t>ΑΣΤΙΚΕΣ ΥΠΟΔΟΜΕΣ</t>
  </si>
  <si>
    <t>ΑΛΙΕΙΑ</t>
  </si>
  <si>
    <t>ΕΠΕΝΔΥΣΕΙΣ ΣΤΙΣ ΓΕΩΡΓΙΚΕΣ ΕΚΜΕΤΑΛΛΕΥΣΕΙΣ</t>
  </si>
  <si>
    <t>ΜΕΤΑΦΟΡΕΣ - ΕΠΙΚΟΙΝΩΝΙΕΣ</t>
  </si>
  <si>
    <t>ΥΓΕΙΑ - ΠΡΟΝΟΙΑ</t>
  </si>
  <si>
    <t>ΕΚΠΑΙΔΕΥΣΗ</t>
  </si>
  <si>
    <t>22</t>
  </si>
  <si>
    <t>Π.Ε.Π. ΒΟΡΕΙΟΥ ΑΙΓΑΙΟΥ</t>
  </si>
  <si>
    <t>ΕΤΠΑ</t>
  </si>
  <si>
    <t>ΕΚΤ</t>
  </si>
  <si>
    <t>ΕΓΤΠΕ</t>
  </si>
  <si>
    <t>ΠΡΟΣΤΑΣΙΑ ΤΟΥ ΠΕΡΙΒΑΛΛΟΝΤΟΣ ΣΕ ΣΥΝΔΥΑΣΜΟ ΜΕ ΤΗΝ ΓΕΩΡΓΙΑ, ΤΗ ΔΑΣΟΚΟΜΙΑ, ΤΗ ΔΙΑΤΗΡΗΣΗ ΤΟΥ ΤΟΠΙΟΥ ΚΑΘΩΣ ΚΑΙ ΜΕ ΤΗΝ ΒΕΛΤΙΩΣΗ ΤΟΥ</t>
  </si>
  <si>
    <t>ΣΥΝΟΛΑ ΑΝΑ ΤΑΜΕΙΟ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</si>
</sst>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8]dddd\,\ d\ mmmm\ yyyy"/>
    <numFmt numFmtId="177" formatCode="0.0%"/>
    <numFmt numFmtId="178" formatCode="d\-mmm\-yyyy"/>
    <numFmt numFmtId="179" formatCode="m/d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dd/mm/yy;@"/>
    <numFmt numFmtId="185" formatCode="d/m/yy;@"/>
    <numFmt numFmtId="186" formatCode="d/m/yyyy;@"/>
    <numFmt numFmtId="187" formatCode="#,##0.00000"/>
    <numFmt numFmtId="188" formatCode="0.000%"/>
    <numFmt numFmtId="189" formatCode="#,##0.000"/>
    <numFmt numFmtId="190" formatCode="0.00000%"/>
    <numFmt numFmtId="191" formatCode="0.000000%"/>
    <numFmt numFmtId="192" formatCode="0.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4" fillId="32" borderId="11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wrapText="1"/>
      <protection/>
    </xf>
    <xf numFmtId="3" fontId="6" fillId="33" borderId="12" xfId="57" applyNumberFormat="1" applyFont="1" applyFill="1" applyBorder="1" applyAlignment="1">
      <alignment horizontal="right" vertical="center" wrapText="1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wrapText="1"/>
      <protection/>
    </xf>
    <xf numFmtId="0" fontId="2" fillId="34" borderId="15" xfId="57" applyFont="1" applyFill="1" applyBorder="1" applyAlignment="1">
      <alignment horizontal="left" vertical="top"/>
      <protection/>
    </xf>
    <xf numFmtId="0" fontId="2" fillId="35" borderId="15" xfId="0" applyFont="1" applyFill="1" applyBorder="1" applyAlignment="1">
      <alignment/>
    </xf>
    <xf numFmtId="3" fontId="2" fillId="35" borderId="15" xfId="0" applyNumberFormat="1" applyFont="1" applyFill="1" applyBorder="1" applyAlignment="1">
      <alignment vertical="center"/>
    </xf>
    <xf numFmtId="0" fontId="4" fillId="32" borderId="11" xfId="57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6" fillId="33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34" borderId="15" xfId="57" applyFont="1" applyFill="1" applyBorder="1" applyAlignment="1">
      <alignment horizontal="left" vertical="center"/>
      <protection/>
    </xf>
    <xf numFmtId="9" fontId="9" fillId="32" borderId="13" xfId="0" applyNumberFormat="1" applyFont="1" applyFill="1" applyBorder="1" applyAlignment="1">
      <alignment vertical="center"/>
    </xf>
    <xf numFmtId="9" fontId="9" fillId="32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57" applyFont="1" applyFill="1" applyBorder="1" applyAlignment="1">
      <alignment horizontal="left" vertical="top" wrapText="1"/>
      <protection/>
    </xf>
    <xf numFmtId="9" fontId="3" fillId="0" borderId="17" xfId="0" applyNumberFormat="1" applyFont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0" fontId="5" fillId="0" borderId="19" xfId="57" applyFont="1" applyFill="1" applyBorder="1" applyAlignment="1">
      <alignment horizontal="center" vertical="center" wrapText="1"/>
      <protection/>
    </xf>
    <xf numFmtId="0" fontId="5" fillId="0" borderId="19" xfId="57" applyFont="1" applyFill="1" applyBorder="1" applyAlignment="1">
      <alignment horizontal="left" vertical="top" wrapText="1"/>
      <protection/>
    </xf>
    <xf numFmtId="0" fontId="3" fillId="36" borderId="20" xfId="0" applyFont="1" applyFill="1" applyBorder="1" applyAlignment="1">
      <alignment horizontal="center" vertical="center"/>
    </xf>
    <xf numFmtId="3" fontId="3" fillId="36" borderId="20" xfId="0" applyNumberFormat="1" applyFont="1" applyFill="1" applyBorder="1" applyAlignment="1">
      <alignment vertical="center"/>
    </xf>
    <xf numFmtId="9" fontId="3" fillId="36" borderId="20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vertical="center"/>
    </xf>
    <xf numFmtId="9" fontId="3" fillId="37" borderId="10" xfId="0" applyNumberFormat="1" applyFont="1" applyFill="1" applyBorder="1" applyAlignment="1">
      <alignment vertical="center"/>
    </xf>
    <xf numFmtId="0" fontId="3" fillId="4" borderId="21" xfId="0" applyFont="1" applyFill="1" applyBorder="1" applyAlignment="1">
      <alignment horizontal="center" vertical="center"/>
    </xf>
    <xf numFmtId="3" fontId="3" fillId="4" borderId="21" xfId="0" applyNumberFormat="1" applyFont="1" applyFill="1" applyBorder="1" applyAlignment="1">
      <alignment vertical="center"/>
    </xf>
    <xf numFmtId="9" fontId="3" fillId="4" borderId="21" xfId="0" applyNumberFormat="1" applyFont="1" applyFill="1" applyBorder="1" applyAlignment="1">
      <alignment vertical="center"/>
    </xf>
    <xf numFmtId="0" fontId="9" fillId="32" borderId="2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5" fillId="0" borderId="22" xfId="57" applyFont="1" applyFill="1" applyBorder="1" applyAlignment="1">
      <alignment horizontal="left" vertical="top" wrapText="1"/>
      <protection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0" borderId="25" xfId="57" applyFont="1" applyFill="1" applyBorder="1" applyAlignment="1">
      <alignment horizontal="left" vertical="top" wrapText="1"/>
      <protection/>
    </xf>
    <xf numFmtId="0" fontId="5" fillId="0" borderId="23" xfId="57" applyFont="1" applyFill="1" applyBorder="1" applyAlignment="1">
      <alignment horizontal="left" vertical="top" wrapText="1"/>
      <protection/>
    </xf>
    <xf numFmtId="0" fontId="5" fillId="0" borderId="24" xfId="57" applyFont="1" applyFill="1" applyBorder="1" applyAlignment="1">
      <alignment horizontal="left" vertical="top" wrapText="1"/>
      <protection/>
    </xf>
    <xf numFmtId="0" fontId="5" fillId="0" borderId="26" xfId="57" applyFont="1" applyFill="1" applyBorder="1" applyAlignment="1">
      <alignment horizontal="left" vertical="top" wrapText="1"/>
      <protection/>
    </xf>
    <xf numFmtId="0" fontId="5" fillId="0" borderId="27" xfId="57" applyFont="1" applyFill="1" applyBorder="1" applyAlignment="1">
      <alignment horizontal="left" vertical="top" wrapText="1"/>
      <protection/>
    </xf>
    <xf numFmtId="0" fontId="5" fillId="0" borderId="17" xfId="57" applyFont="1" applyFill="1" applyBorder="1" applyAlignment="1">
      <alignment horizontal="left" vertical="top" wrapText="1"/>
      <protection/>
    </xf>
    <xf numFmtId="0" fontId="5" fillId="0" borderId="28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18" xfId="57" applyFont="1" applyFill="1" applyBorder="1" applyAlignment="1">
      <alignment horizontal="left" vertical="top" wrapText="1"/>
      <protection/>
    </xf>
    <xf numFmtId="14" fontId="2" fillId="34" borderId="15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75" zoomScaleNormal="75" zoomScaleSheetLayoutView="50" zoomScalePageLayoutView="0" workbookViewId="0" topLeftCell="E1">
      <selection activeCell="K1" sqref="K1"/>
    </sheetView>
  </sheetViews>
  <sheetFormatPr defaultColWidth="9.140625" defaultRowHeight="12.75"/>
  <cols>
    <col min="1" max="1" width="8.57421875" style="5" customWidth="1"/>
    <col min="2" max="2" width="36.8515625" style="5" customWidth="1"/>
    <col min="3" max="3" width="7.00390625" style="1" customWidth="1"/>
    <col min="4" max="4" width="45.421875" style="1" customWidth="1"/>
    <col min="5" max="5" width="18.00390625" style="20" customWidth="1"/>
    <col min="6" max="6" width="16.00390625" style="25" bestFit="1" customWidth="1"/>
    <col min="7" max="7" width="16.140625" style="2" customWidth="1"/>
    <col min="8" max="8" width="17.28125" style="2" customWidth="1"/>
    <col min="9" max="9" width="15.00390625" style="24" customWidth="1"/>
    <col min="10" max="10" width="14.28125" style="24" customWidth="1"/>
    <col min="11" max="11" width="13.7109375" style="24" customWidth="1"/>
    <col min="12" max="12" width="9.140625" style="1" customWidth="1"/>
    <col min="13" max="14" width="11.00390625" style="1" bestFit="1" customWidth="1"/>
    <col min="15" max="16384" width="9.140625" style="1" customWidth="1"/>
  </cols>
  <sheetData>
    <row r="1" spans="1:11" s="3" customFormat="1" ht="15.75">
      <c r="A1" s="13" t="s">
        <v>61</v>
      </c>
      <c r="B1" s="13" t="s">
        <v>62</v>
      </c>
      <c r="C1" s="14"/>
      <c r="D1" s="14"/>
      <c r="E1" s="17"/>
      <c r="F1" s="15"/>
      <c r="G1" s="15"/>
      <c r="H1" s="15"/>
      <c r="I1" s="21"/>
      <c r="J1" s="21"/>
      <c r="K1" s="58">
        <v>40633</v>
      </c>
    </row>
    <row r="2" spans="1:11" ht="60">
      <c r="A2" s="16" t="s">
        <v>45</v>
      </c>
      <c r="B2" s="16" t="s">
        <v>46</v>
      </c>
      <c r="C2" s="16" t="s">
        <v>43</v>
      </c>
      <c r="D2" s="16" t="s">
        <v>44</v>
      </c>
      <c r="E2" s="16" t="s">
        <v>47</v>
      </c>
      <c r="F2" s="7" t="s">
        <v>9</v>
      </c>
      <c r="G2" s="7" t="s">
        <v>10</v>
      </c>
      <c r="H2" s="7" t="s">
        <v>11</v>
      </c>
      <c r="I2" s="16" t="s">
        <v>12</v>
      </c>
      <c r="J2" s="16" t="s">
        <v>13</v>
      </c>
      <c r="K2" s="16" t="s">
        <v>14</v>
      </c>
    </row>
    <row r="3" spans="1:11" ht="12.75" customHeight="1">
      <c r="A3" s="49" t="s">
        <v>0</v>
      </c>
      <c r="B3" s="49" t="s">
        <v>49</v>
      </c>
      <c r="C3" s="4" t="s">
        <v>0</v>
      </c>
      <c r="D3" s="4" t="s">
        <v>58</v>
      </c>
      <c r="E3" s="19" t="s">
        <v>63</v>
      </c>
      <c r="F3" s="6">
        <v>109000000</v>
      </c>
      <c r="G3" s="6">
        <v>118397900.61000003</v>
      </c>
      <c r="H3" s="6">
        <v>115941647.48000002</v>
      </c>
      <c r="I3" s="27">
        <f aca="true" t="shared" si="0" ref="I3:J38">IF(F3&lt;&gt;0,G3/F3,0)</f>
        <v>1.0862192716513763</v>
      </c>
      <c r="J3" s="27">
        <f t="shared" si="0"/>
        <v>0.979254250984645</v>
      </c>
      <c r="K3" s="27">
        <f aca="true" t="shared" si="1" ref="K3:K38">IF(F3&lt;&gt;0,H3/F3,0)</f>
        <v>1.0636848392660552</v>
      </c>
    </row>
    <row r="4" spans="1:11" ht="12.75">
      <c r="A4" s="50"/>
      <c r="B4" s="50"/>
      <c r="C4" s="4" t="s">
        <v>1</v>
      </c>
      <c r="D4" s="4" t="s">
        <v>53</v>
      </c>
      <c r="E4" s="19" t="s">
        <v>63</v>
      </c>
      <c r="F4" s="6">
        <v>42091372</v>
      </c>
      <c r="G4" s="6">
        <v>44532501.519999996</v>
      </c>
      <c r="H4" s="6">
        <v>44368816.779999994</v>
      </c>
      <c r="I4" s="26">
        <f t="shared" si="0"/>
        <v>1.0579959598370896</v>
      </c>
      <c r="J4" s="26">
        <f t="shared" si="0"/>
        <v>0.9963243758061404</v>
      </c>
      <c r="K4" s="26">
        <f t="shared" si="1"/>
        <v>1.0541071642901065</v>
      </c>
    </row>
    <row r="5" spans="1:11" ht="12.75">
      <c r="A5" s="50"/>
      <c r="B5" s="50"/>
      <c r="C5" s="4" t="s">
        <v>2</v>
      </c>
      <c r="D5" s="4" t="s">
        <v>54</v>
      </c>
      <c r="E5" s="19" t="s">
        <v>63</v>
      </c>
      <c r="F5" s="6">
        <v>2350000</v>
      </c>
      <c r="G5" s="6">
        <v>3221353.0500000003</v>
      </c>
      <c r="H5" s="6">
        <v>3221332.46</v>
      </c>
      <c r="I5" s="26">
        <f t="shared" si="0"/>
        <v>1.3707885319148938</v>
      </c>
      <c r="J5" s="26">
        <f t="shared" si="0"/>
        <v>0.9999936082758764</v>
      </c>
      <c r="K5" s="26">
        <f t="shared" si="1"/>
        <v>1.370779770212766</v>
      </c>
    </row>
    <row r="6" spans="1:11" ht="12.75">
      <c r="A6" s="50"/>
      <c r="B6" s="50"/>
      <c r="C6" s="4" t="s">
        <v>3</v>
      </c>
      <c r="D6" s="4" t="s">
        <v>17</v>
      </c>
      <c r="E6" s="19" t="s">
        <v>64</v>
      </c>
      <c r="F6" s="6">
        <v>12033228</v>
      </c>
      <c r="G6" s="6">
        <v>12437636.95</v>
      </c>
      <c r="H6" s="6">
        <v>12437636.95</v>
      </c>
      <c r="I6" s="26">
        <f t="shared" si="0"/>
        <v>1.033607686150383</v>
      </c>
      <c r="J6" s="26">
        <f t="shared" si="0"/>
        <v>1</v>
      </c>
      <c r="K6" s="26">
        <f t="shared" si="1"/>
        <v>1.033607686150383</v>
      </c>
    </row>
    <row r="7" spans="1:11" ht="43.5" customHeight="1">
      <c r="A7" s="50"/>
      <c r="B7" s="50"/>
      <c r="C7" s="4" t="s">
        <v>4</v>
      </c>
      <c r="D7" s="4" t="s">
        <v>18</v>
      </c>
      <c r="E7" s="19" t="s">
        <v>64</v>
      </c>
      <c r="F7" s="6">
        <v>19388420</v>
      </c>
      <c r="G7" s="6">
        <v>23787335.23000001</v>
      </c>
      <c r="H7" s="6">
        <v>23872689.00000001</v>
      </c>
      <c r="I7" s="26">
        <f t="shared" si="0"/>
        <v>1.2268836362117188</v>
      </c>
      <c r="J7" s="26">
        <f t="shared" si="0"/>
        <v>1.0035882022586688</v>
      </c>
      <c r="K7" s="26">
        <f t="shared" si="1"/>
        <v>1.2312859428462974</v>
      </c>
    </row>
    <row r="8" spans="1:11" ht="12.75">
      <c r="A8" s="50"/>
      <c r="B8" s="50"/>
      <c r="C8" s="4" t="s">
        <v>5</v>
      </c>
      <c r="D8" s="4" t="s">
        <v>40</v>
      </c>
      <c r="E8" s="19" t="s">
        <v>64</v>
      </c>
      <c r="F8" s="6">
        <v>1566772</v>
      </c>
      <c r="G8" s="6">
        <v>1023082.0800000001</v>
      </c>
      <c r="H8" s="6">
        <v>1023082.0800000001</v>
      </c>
      <c r="I8" s="26">
        <f t="shared" si="0"/>
        <v>0.6529872119236239</v>
      </c>
      <c r="J8" s="26">
        <f t="shared" si="0"/>
        <v>1</v>
      </c>
      <c r="K8" s="26">
        <f t="shared" si="1"/>
        <v>0.6529872119236239</v>
      </c>
    </row>
    <row r="9" spans="1:11" ht="38.25">
      <c r="A9" s="51"/>
      <c r="B9" s="51"/>
      <c r="C9" s="4" t="s">
        <v>6</v>
      </c>
      <c r="D9" s="4" t="s">
        <v>38</v>
      </c>
      <c r="E9" s="19" t="s">
        <v>63</v>
      </c>
      <c r="F9" s="6">
        <v>11712358</v>
      </c>
      <c r="G9" s="6">
        <v>0</v>
      </c>
      <c r="H9" s="6">
        <v>0</v>
      </c>
      <c r="I9" s="26">
        <f>IF(F9&lt;&gt;0,G9/F9,0)</f>
        <v>0</v>
      </c>
      <c r="J9" s="26">
        <f>IF(G9&lt;&gt;0,H9/G9,0)</f>
        <v>0</v>
      </c>
      <c r="K9" s="26">
        <f>IF(F9&lt;&gt;0,H9/F9,0)</f>
        <v>0</v>
      </c>
    </row>
    <row r="10" spans="1:11" ht="12.75">
      <c r="A10" s="46" t="s">
        <v>1</v>
      </c>
      <c r="B10" s="46" t="s">
        <v>37</v>
      </c>
      <c r="C10" s="4" t="s">
        <v>0</v>
      </c>
      <c r="D10" s="4" t="s">
        <v>55</v>
      </c>
      <c r="E10" s="19" t="s">
        <v>63</v>
      </c>
      <c r="F10" s="6">
        <v>55000000</v>
      </c>
      <c r="G10" s="6">
        <v>65374760.78</v>
      </c>
      <c r="H10" s="6">
        <v>62732918.85</v>
      </c>
      <c r="I10" s="26">
        <f t="shared" si="0"/>
        <v>1.1886320141818183</v>
      </c>
      <c r="J10" s="26">
        <f t="shared" si="0"/>
        <v>0.9595892681138771</v>
      </c>
      <c r="K10" s="26">
        <f t="shared" si="1"/>
        <v>1.1405985245454546</v>
      </c>
    </row>
    <row r="11" spans="1:11" ht="12.75">
      <c r="A11" s="47"/>
      <c r="B11" s="47"/>
      <c r="C11" s="4" t="s">
        <v>1</v>
      </c>
      <c r="D11" s="4" t="s">
        <v>59</v>
      </c>
      <c r="E11" s="19" t="s">
        <v>63</v>
      </c>
      <c r="F11" s="6">
        <v>25000000</v>
      </c>
      <c r="G11" s="6">
        <v>24282080.679999996</v>
      </c>
      <c r="H11" s="6">
        <v>23807862.629999995</v>
      </c>
      <c r="I11" s="26">
        <f t="shared" si="0"/>
        <v>0.9712832271999998</v>
      </c>
      <c r="J11" s="26">
        <f t="shared" si="0"/>
        <v>0.9804704524192364</v>
      </c>
      <c r="K11" s="26">
        <f t="shared" si="1"/>
        <v>0.9523145051999998</v>
      </c>
    </row>
    <row r="12" spans="1:11" ht="12.75">
      <c r="A12" s="47"/>
      <c r="B12" s="47"/>
      <c r="C12" s="4" t="s">
        <v>2</v>
      </c>
      <c r="D12" s="4" t="s">
        <v>60</v>
      </c>
      <c r="E12" s="19" t="s">
        <v>63</v>
      </c>
      <c r="F12" s="6">
        <v>29000000</v>
      </c>
      <c r="G12" s="6">
        <v>31335087.5</v>
      </c>
      <c r="H12" s="6">
        <v>30952173.5</v>
      </c>
      <c r="I12" s="26">
        <f t="shared" si="0"/>
        <v>1.0805202586206897</v>
      </c>
      <c r="J12" s="26">
        <f t="shared" si="0"/>
        <v>0.9877800245491576</v>
      </c>
      <c r="K12" s="26">
        <f t="shared" si="1"/>
        <v>1.067316327586207</v>
      </c>
    </row>
    <row r="13" spans="1:11" ht="38.25">
      <c r="A13" s="47"/>
      <c r="B13" s="47"/>
      <c r="C13" s="4" t="s">
        <v>3</v>
      </c>
      <c r="D13" s="4" t="s">
        <v>41</v>
      </c>
      <c r="E13" s="19" t="s">
        <v>63</v>
      </c>
      <c r="F13" s="6">
        <v>17678446</v>
      </c>
      <c r="G13" s="6">
        <v>19804373.039300002</v>
      </c>
      <c r="H13" s="6">
        <v>19782172.300000004</v>
      </c>
      <c r="I13" s="26">
        <f t="shared" si="0"/>
        <v>1.1202553119940521</v>
      </c>
      <c r="J13" s="26">
        <f t="shared" si="0"/>
        <v>0.998878998125518</v>
      </c>
      <c r="K13" s="26">
        <f t="shared" si="1"/>
        <v>1.1189995036894083</v>
      </c>
    </row>
    <row r="14" spans="1:11" ht="38.25">
      <c r="A14" s="48"/>
      <c r="B14" s="48"/>
      <c r="C14" s="4" t="s">
        <v>4</v>
      </c>
      <c r="D14" s="4" t="s">
        <v>42</v>
      </c>
      <c r="E14" s="19" t="s">
        <v>64</v>
      </c>
      <c r="F14" s="6">
        <v>5893100</v>
      </c>
      <c r="G14" s="6">
        <v>4796780.55</v>
      </c>
      <c r="H14" s="6">
        <v>4796780.55</v>
      </c>
      <c r="I14" s="26">
        <f t="shared" si="0"/>
        <v>0.8139655783882845</v>
      </c>
      <c r="J14" s="26">
        <f t="shared" si="0"/>
        <v>1</v>
      </c>
      <c r="K14" s="26">
        <f t="shared" si="1"/>
        <v>0.8139655783882845</v>
      </c>
    </row>
    <row r="15" spans="1:11" ht="25.5">
      <c r="A15" s="46" t="s">
        <v>2</v>
      </c>
      <c r="B15" s="46" t="s">
        <v>50</v>
      </c>
      <c r="C15" s="4" t="s">
        <v>0</v>
      </c>
      <c r="D15" s="4" t="s">
        <v>19</v>
      </c>
      <c r="E15" s="19" t="s">
        <v>63</v>
      </c>
      <c r="F15" s="6">
        <v>49236547</v>
      </c>
      <c r="G15" s="6">
        <v>57130670.415679</v>
      </c>
      <c r="H15" s="6">
        <v>57118628.830000006</v>
      </c>
      <c r="I15" s="26">
        <f t="shared" si="0"/>
        <v>1.160330565335522</v>
      </c>
      <c r="J15" s="26">
        <f t="shared" si="0"/>
        <v>0.9997892272996032</v>
      </c>
      <c r="K15" s="26">
        <f t="shared" si="1"/>
        <v>1.1600859993289132</v>
      </c>
    </row>
    <row r="16" spans="1:11" ht="27" customHeight="1">
      <c r="A16" s="47"/>
      <c r="B16" s="47"/>
      <c r="C16" s="4" t="s">
        <v>1</v>
      </c>
      <c r="D16" s="4" t="s">
        <v>51</v>
      </c>
      <c r="E16" s="19" t="s">
        <v>63</v>
      </c>
      <c r="F16" s="6">
        <v>1118145</v>
      </c>
      <c r="G16" s="6">
        <v>3531861.015000001</v>
      </c>
      <c r="H16" s="6">
        <v>3531861.0200000005</v>
      </c>
      <c r="I16" s="26">
        <f t="shared" si="0"/>
        <v>3.158678896744162</v>
      </c>
      <c r="J16" s="26">
        <f t="shared" si="0"/>
        <v>1.000000001415684</v>
      </c>
      <c r="K16" s="26">
        <f t="shared" si="1"/>
        <v>3.1586789012158536</v>
      </c>
    </row>
    <row r="17" spans="1:11" ht="12.75">
      <c r="A17" s="47"/>
      <c r="B17" s="47"/>
      <c r="C17" s="4" t="s">
        <v>2</v>
      </c>
      <c r="D17" s="4" t="s">
        <v>20</v>
      </c>
      <c r="E17" s="19" t="s">
        <v>63</v>
      </c>
      <c r="F17" s="6">
        <v>0</v>
      </c>
      <c r="G17" s="6">
        <v>0</v>
      </c>
      <c r="H17" s="6">
        <v>0</v>
      </c>
      <c r="I17" s="26">
        <f t="shared" si="0"/>
        <v>0</v>
      </c>
      <c r="J17" s="26">
        <f t="shared" si="0"/>
        <v>0</v>
      </c>
      <c r="K17" s="26">
        <f t="shared" si="1"/>
        <v>0</v>
      </c>
    </row>
    <row r="18" spans="1:11" ht="12.75">
      <c r="A18" s="47"/>
      <c r="B18" s="47"/>
      <c r="C18" s="4" t="s">
        <v>3</v>
      </c>
      <c r="D18" s="4" t="s">
        <v>21</v>
      </c>
      <c r="E18" s="19" t="s">
        <v>63</v>
      </c>
      <c r="F18" s="6">
        <v>8327674</v>
      </c>
      <c r="G18" s="6">
        <v>10281059.03</v>
      </c>
      <c r="H18" s="6">
        <v>9825882.04</v>
      </c>
      <c r="I18" s="26">
        <f t="shared" si="0"/>
        <v>1.2345655017235304</v>
      </c>
      <c r="J18" s="26">
        <f t="shared" si="0"/>
        <v>0.9557266436588099</v>
      </c>
      <c r="K18" s="26">
        <f t="shared" si="1"/>
        <v>1.1799071433391843</v>
      </c>
    </row>
    <row r="19" spans="1:11" ht="38.25">
      <c r="A19" s="47"/>
      <c r="B19" s="47"/>
      <c r="C19" s="4" t="s">
        <v>4</v>
      </c>
      <c r="D19" s="4" t="s">
        <v>22</v>
      </c>
      <c r="E19" s="19" t="s">
        <v>63</v>
      </c>
      <c r="F19" s="6">
        <v>0</v>
      </c>
      <c r="G19" s="6">
        <v>0</v>
      </c>
      <c r="H19" s="6">
        <v>0</v>
      </c>
      <c r="I19" s="26">
        <f t="shared" si="0"/>
        <v>0</v>
      </c>
      <c r="J19" s="26">
        <f t="shared" si="0"/>
        <v>0</v>
      </c>
      <c r="K19" s="26">
        <f t="shared" si="1"/>
        <v>0</v>
      </c>
    </row>
    <row r="20" spans="1:11" ht="25.5">
      <c r="A20" s="47"/>
      <c r="B20" s="47"/>
      <c r="C20" s="4" t="s">
        <v>5</v>
      </c>
      <c r="D20" s="4" t="s">
        <v>23</v>
      </c>
      <c r="E20" s="19" t="s">
        <v>64</v>
      </c>
      <c r="F20" s="6">
        <v>5727933</v>
      </c>
      <c r="G20" s="6">
        <v>5786460.2</v>
      </c>
      <c r="H20" s="6">
        <v>5786460.2</v>
      </c>
      <c r="I20" s="26">
        <f t="shared" si="0"/>
        <v>1.0102178569476983</v>
      </c>
      <c r="J20" s="26">
        <f t="shared" si="0"/>
        <v>1</v>
      </c>
      <c r="K20" s="26">
        <f t="shared" si="1"/>
        <v>1.0102178569476983</v>
      </c>
    </row>
    <row r="21" spans="1:11" ht="12.75">
      <c r="A21" s="48"/>
      <c r="B21" s="48"/>
      <c r="C21" s="4" t="s">
        <v>6</v>
      </c>
      <c r="D21" s="4" t="s">
        <v>24</v>
      </c>
      <c r="E21" s="19" t="s">
        <v>63</v>
      </c>
      <c r="F21" s="6">
        <v>2720020</v>
      </c>
      <c r="G21" s="6">
        <v>5829188.278515001</v>
      </c>
      <c r="H21" s="6">
        <v>5828636.1899999995</v>
      </c>
      <c r="I21" s="26">
        <f t="shared" si="0"/>
        <v>2.1430681680704557</v>
      </c>
      <c r="J21" s="26">
        <f t="shared" si="0"/>
        <v>0.9999052889547184</v>
      </c>
      <c r="K21" s="26">
        <f t="shared" si="1"/>
        <v>2.142865195844148</v>
      </c>
    </row>
    <row r="22" spans="1:11" ht="12.75">
      <c r="A22" s="46" t="s">
        <v>3</v>
      </c>
      <c r="B22" s="46" t="s">
        <v>16</v>
      </c>
      <c r="C22" s="4" t="s">
        <v>0</v>
      </c>
      <c r="D22" s="4" t="s">
        <v>57</v>
      </c>
      <c r="E22" s="19" t="s">
        <v>48</v>
      </c>
      <c r="F22" s="6">
        <v>26320774</v>
      </c>
      <c r="G22" s="6">
        <v>26647676.072603002</v>
      </c>
      <c r="H22" s="6">
        <v>26649121.060000002</v>
      </c>
      <c r="I22" s="26">
        <f t="shared" si="0"/>
        <v>1.0124199262758384</v>
      </c>
      <c r="J22" s="26">
        <f t="shared" si="0"/>
        <v>1.0000542256440323</v>
      </c>
      <c r="K22" s="26">
        <f t="shared" si="1"/>
        <v>1.0124748253983717</v>
      </c>
    </row>
    <row r="23" spans="1:11" ht="12.75">
      <c r="A23" s="47"/>
      <c r="B23" s="47"/>
      <c r="C23" s="4" t="s">
        <v>1</v>
      </c>
      <c r="D23" s="4" t="s">
        <v>25</v>
      </c>
      <c r="E23" s="19" t="s">
        <v>48</v>
      </c>
      <c r="F23" s="6">
        <v>2617688</v>
      </c>
      <c r="G23" s="6">
        <v>2600180.041151</v>
      </c>
      <c r="H23" s="6">
        <v>2600265.6</v>
      </c>
      <c r="I23" s="26">
        <f t="shared" si="0"/>
        <v>0.9933116708908778</v>
      </c>
      <c r="J23" s="26">
        <f t="shared" si="0"/>
        <v>1.0000329049710581</v>
      </c>
      <c r="K23" s="26">
        <f t="shared" si="1"/>
        <v>0.9933443557826601</v>
      </c>
    </row>
    <row r="24" spans="1:11" ht="25.5">
      <c r="A24" s="47"/>
      <c r="B24" s="47"/>
      <c r="C24" s="4" t="s">
        <v>2</v>
      </c>
      <c r="D24" s="4" t="s">
        <v>26</v>
      </c>
      <c r="E24" s="19" t="s">
        <v>48</v>
      </c>
      <c r="F24" s="6">
        <v>29866481</v>
      </c>
      <c r="G24" s="6">
        <v>29699137.860000007</v>
      </c>
      <c r="H24" s="6">
        <v>29699137.860000007</v>
      </c>
      <c r="I24" s="26">
        <f t="shared" si="0"/>
        <v>0.9943969582489482</v>
      </c>
      <c r="J24" s="26">
        <f t="shared" si="0"/>
        <v>1</v>
      </c>
      <c r="K24" s="26">
        <f t="shared" si="1"/>
        <v>0.9943969582489482</v>
      </c>
    </row>
    <row r="25" spans="1:11" ht="25.5">
      <c r="A25" s="47"/>
      <c r="B25" s="47"/>
      <c r="C25" s="4" t="s">
        <v>3</v>
      </c>
      <c r="D25" s="4" t="s">
        <v>27</v>
      </c>
      <c r="E25" s="19" t="s">
        <v>48</v>
      </c>
      <c r="F25" s="6">
        <v>1844288</v>
      </c>
      <c r="G25" s="6">
        <v>2319229.8090000004</v>
      </c>
      <c r="H25" s="6">
        <v>2319229.81</v>
      </c>
      <c r="I25" s="26">
        <f t="shared" si="0"/>
        <v>1.257520413839921</v>
      </c>
      <c r="J25" s="26">
        <f t="shared" si="0"/>
        <v>1.0000000004311775</v>
      </c>
      <c r="K25" s="26">
        <f t="shared" si="1"/>
        <v>1.2575204143821355</v>
      </c>
    </row>
    <row r="26" spans="1:11" ht="38.25">
      <c r="A26" s="47"/>
      <c r="B26" s="47"/>
      <c r="C26" s="4" t="s">
        <v>4</v>
      </c>
      <c r="D26" s="4" t="s">
        <v>28</v>
      </c>
      <c r="E26" s="19" t="s">
        <v>48</v>
      </c>
      <c r="F26" s="6">
        <v>749559</v>
      </c>
      <c r="G26" s="6">
        <v>979152.389824</v>
      </c>
      <c r="H26" s="6">
        <v>979161.48</v>
      </c>
      <c r="I26" s="26">
        <f t="shared" si="0"/>
        <v>1.3063046268859422</v>
      </c>
      <c r="J26" s="26">
        <f t="shared" si="0"/>
        <v>1.0000092837193624</v>
      </c>
      <c r="K26" s="26">
        <f t="shared" si="1"/>
        <v>1.3063167542515</v>
      </c>
    </row>
    <row r="27" spans="1:11" ht="25.5">
      <c r="A27" s="47"/>
      <c r="B27" s="47"/>
      <c r="C27" s="4" t="s">
        <v>5</v>
      </c>
      <c r="D27" s="4" t="s">
        <v>52</v>
      </c>
      <c r="E27" s="19" t="s">
        <v>48</v>
      </c>
      <c r="F27" s="6">
        <v>3665497</v>
      </c>
      <c r="G27" s="6">
        <v>4627496.674</v>
      </c>
      <c r="H27" s="6">
        <v>4627496.7</v>
      </c>
      <c r="I27" s="26">
        <f t="shared" si="0"/>
        <v>1.2624472681330798</v>
      </c>
      <c r="J27" s="26">
        <f t="shared" si="0"/>
        <v>1.0000000056185887</v>
      </c>
      <c r="K27" s="26">
        <f t="shared" si="1"/>
        <v>1.2624472752262517</v>
      </c>
    </row>
    <row r="28" spans="1:11" ht="38.25">
      <c r="A28" s="47"/>
      <c r="B28" s="47"/>
      <c r="C28" s="4" t="s">
        <v>6</v>
      </c>
      <c r="D28" s="4" t="s">
        <v>29</v>
      </c>
      <c r="E28" s="19" t="s">
        <v>48</v>
      </c>
      <c r="F28" s="6">
        <v>1194468</v>
      </c>
      <c r="G28" s="6">
        <v>2091511.1800000002</v>
      </c>
      <c r="H28" s="6">
        <v>2091511.1800000002</v>
      </c>
      <c r="I28" s="26">
        <f t="shared" si="0"/>
        <v>1.7509980845028918</v>
      </c>
      <c r="J28" s="26">
        <f t="shared" si="0"/>
        <v>1</v>
      </c>
      <c r="K28" s="26">
        <f t="shared" si="1"/>
        <v>1.7509980845028918</v>
      </c>
    </row>
    <row r="29" spans="1:11" ht="51">
      <c r="A29" s="47"/>
      <c r="B29" s="47"/>
      <c r="C29" s="4" t="s">
        <v>7</v>
      </c>
      <c r="D29" s="4" t="s">
        <v>66</v>
      </c>
      <c r="E29" s="19" t="s">
        <v>48</v>
      </c>
      <c r="F29" s="6">
        <v>427405</v>
      </c>
      <c r="G29" s="6">
        <v>438821.48</v>
      </c>
      <c r="H29" s="6">
        <v>438821.48</v>
      </c>
      <c r="I29" s="26">
        <f t="shared" si="0"/>
        <v>1.0267111521858658</v>
      </c>
      <c r="J29" s="26">
        <f t="shared" si="0"/>
        <v>1</v>
      </c>
      <c r="K29" s="26">
        <f t="shared" si="1"/>
        <v>1.0267111521858658</v>
      </c>
    </row>
    <row r="30" spans="1:11" ht="12.75">
      <c r="A30" s="47"/>
      <c r="B30" s="47"/>
      <c r="C30" s="4" t="s">
        <v>8</v>
      </c>
      <c r="D30" s="4" t="s">
        <v>30</v>
      </c>
      <c r="E30" s="19" t="s">
        <v>63</v>
      </c>
      <c r="F30" s="6">
        <v>1067082</v>
      </c>
      <c r="G30" s="6">
        <v>2574921.79</v>
      </c>
      <c r="H30" s="6">
        <v>2574921.79</v>
      </c>
      <c r="I30" s="26">
        <f t="shared" si="0"/>
        <v>2.413049596938192</v>
      </c>
      <c r="J30" s="26">
        <f t="shared" si="0"/>
        <v>1</v>
      </c>
      <c r="K30" s="26">
        <f t="shared" si="1"/>
        <v>2.413049596938192</v>
      </c>
    </row>
    <row r="31" spans="1:11" ht="25.5">
      <c r="A31" s="47"/>
      <c r="B31" s="47"/>
      <c r="C31" s="4" t="s">
        <v>33</v>
      </c>
      <c r="D31" s="4" t="s">
        <v>31</v>
      </c>
      <c r="E31" s="19" t="s">
        <v>63</v>
      </c>
      <c r="F31" s="6">
        <v>819600</v>
      </c>
      <c r="G31" s="6">
        <v>779858.08</v>
      </c>
      <c r="H31" s="6">
        <v>779858.08</v>
      </c>
      <c r="I31" s="26">
        <f t="shared" si="0"/>
        <v>0.9515105905319667</v>
      </c>
      <c r="J31" s="26">
        <f t="shared" si="0"/>
        <v>1</v>
      </c>
      <c r="K31" s="26">
        <f t="shared" si="1"/>
        <v>0.9515105905319667</v>
      </c>
    </row>
    <row r="32" spans="1:11" ht="12.75">
      <c r="A32" s="47"/>
      <c r="B32" s="47"/>
      <c r="C32" s="4" t="s">
        <v>34</v>
      </c>
      <c r="D32" s="4" t="s">
        <v>56</v>
      </c>
      <c r="E32" s="19" t="s">
        <v>63</v>
      </c>
      <c r="F32" s="6">
        <v>10827640</v>
      </c>
      <c r="G32" s="6">
        <v>10247447.34</v>
      </c>
      <c r="H32" s="6">
        <v>9891388.54</v>
      </c>
      <c r="I32" s="26">
        <f t="shared" si="0"/>
        <v>0.9464155937951391</v>
      </c>
      <c r="J32" s="26">
        <f t="shared" si="0"/>
        <v>0.9652539029295465</v>
      </c>
      <c r="K32" s="26">
        <f t="shared" si="1"/>
        <v>0.9135313457041423</v>
      </c>
    </row>
    <row r="33" spans="1:11" ht="12.75">
      <c r="A33" s="48"/>
      <c r="B33" s="48"/>
      <c r="C33" s="4" t="s">
        <v>35</v>
      </c>
      <c r="D33" s="4" t="s">
        <v>32</v>
      </c>
      <c r="E33" s="19" t="s">
        <v>64</v>
      </c>
      <c r="F33" s="6">
        <v>1614932</v>
      </c>
      <c r="G33" s="6">
        <v>682765.89</v>
      </c>
      <c r="H33" s="6">
        <v>682765.89</v>
      </c>
      <c r="I33" s="26">
        <f t="shared" si="0"/>
        <v>0.42278305835787516</v>
      </c>
      <c r="J33" s="26">
        <f t="shared" si="0"/>
        <v>1</v>
      </c>
      <c r="K33" s="26">
        <f t="shared" si="1"/>
        <v>0.42278305835787516</v>
      </c>
    </row>
    <row r="34" spans="1:11" ht="12.75">
      <c r="A34" s="52" t="s">
        <v>4</v>
      </c>
      <c r="B34" s="55" t="s">
        <v>15</v>
      </c>
      <c r="C34" s="4" t="s">
        <v>0</v>
      </c>
      <c r="D34" s="4" t="s">
        <v>63</v>
      </c>
      <c r="E34" s="19" t="s">
        <v>63</v>
      </c>
      <c r="F34" s="6">
        <v>3413258</v>
      </c>
      <c r="G34" s="6">
        <v>5074719</v>
      </c>
      <c r="H34" s="6">
        <v>5074719</v>
      </c>
      <c r="I34" s="26">
        <f t="shared" si="0"/>
        <v>1.486766895441247</v>
      </c>
      <c r="J34" s="26">
        <f t="shared" si="0"/>
        <v>1</v>
      </c>
      <c r="K34" s="26">
        <f t="shared" si="1"/>
        <v>1.486766895441247</v>
      </c>
    </row>
    <row r="35" spans="1:11" ht="12.75">
      <c r="A35" s="53"/>
      <c r="B35" s="56"/>
      <c r="C35" s="4" t="s">
        <v>1</v>
      </c>
      <c r="D35" s="4" t="s">
        <v>64</v>
      </c>
      <c r="E35" s="19" t="s">
        <v>64</v>
      </c>
      <c r="F35" s="6">
        <v>1515002</v>
      </c>
      <c r="G35" s="6">
        <v>1388101.52</v>
      </c>
      <c r="H35" s="6">
        <v>1388101.52</v>
      </c>
      <c r="I35" s="26">
        <f t="shared" si="0"/>
        <v>0.9162374175083597</v>
      </c>
      <c r="J35" s="26">
        <f t="shared" si="0"/>
        <v>1</v>
      </c>
      <c r="K35" s="26">
        <f t="shared" si="1"/>
        <v>0.9162374175083597</v>
      </c>
    </row>
    <row r="36" spans="1:11" ht="12.75">
      <c r="A36" s="53"/>
      <c r="B36" s="56"/>
      <c r="C36" s="4" t="s">
        <v>2</v>
      </c>
      <c r="D36" s="4" t="s">
        <v>65</v>
      </c>
      <c r="E36" s="19" t="s">
        <v>48</v>
      </c>
      <c r="F36" s="6">
        <v>279851</v>
      </c>
      <c r="G36" s="6">
        <v>293990.2</v>
      </c>
      <c r="H36" s="6">
        <v>293990.2</v>
      </c>
      <c r="I36" s="26">
        <f t="shared" si="0"/>
        <v>1.0505240288582138</v>
      </c>
      <c r="J36" s="26">
        <f t="shared" si="0"/>
        <v>1</v>
      </c>
      <c r="K36" s="26">
        <f t="shared" si="1"/>
        <v>1.0505240288582138</v>
      </c>
    </row>
    <row r="37" spans="1:11" ht="12.75">
      <c r="A37" s="54"/>
      <c r="B37" s="57"/>
      <c r="C37" s="29" t="s">
        <v>3</v>
      </c>
      <c r="D37" s="33" t="s">
        <v>39</v>
      </c>
      <c r="E37" s="32" t="s">
        <v>63</v>
      </c>
      <c r="F37" s="6">
        <v>2300000</v>
      </c>
      <c r="G37" s="6">
        <v>0</v>
      </c>
      <c r="H37" s="6">
        <v>0</v>
      </c>
      <c r="I37" s="30">
        <f>IF(F37&lt;&gt;0,G37/F37,0)</f>
        <v>0</v>
      </c>
      <c r="J37" s="31">
        <f>IF(G37&lt;&gt;0,H37/G37,0)</f>
        <v>0</v>
      </c>
      <c r="K37" s="31">
        <f>IF(F37&lt;&gt;0,H37/F37,0)</f>
        <v>0</v>
      </c>
    </row>
    <row r="38" spans="1:11" ht="12.75">
      <c r="A38" s="10"/>
      <c r="B38" s="11"/>
      <c r="C38" s="12"/>
      <c r="D38" s="8" t="s">
        <v>36</v>
      </c>
      <c r="E38" s="18"/>
      <c r="F38" s="9">
        <f>SUM(F3:F37)</f>
        <v>486367540</v>
      </c>
      <c r="G38" s="9">
        <f>SUM(G3:G37)</f>
        <v>521997140.25507194</v>
      </c>
      <c r="H38" s="9">
        <f>SUM(H3:H37)</f>
        <v>515119071.0500001</v>
      </c>
      <c r="I38" s="22">
        <f t="shared" si="0"/>
        <v>1.0732565340505082</v>
      </c>
      <c r="J38" s="23">
        <f t="shared" si="0"/>
        <v>0.9868235500261344</v>
      </c>
      <c r="K38" s="23">
        <f t="shared" si="1"/>
        <v>1.0591148230204674</v>
      </c>
    </row>
    <row r="40" spans="1:11" ht="12.75">
      <c r="A40" s="43" t="s">
        <v>67</v>
      </c>
      <c r="B40" s="43"/>
      <c r="C40" s="43"/>
      <c r="D40" s="43"/>
      <c r="E40" s="34" t="s">
        <v>63</v>
      </c>
      <c r="F40" s="35">
        <f>SUMIF($E3:$E37,"ΕΤΠΑ",F3:F37)</f>
        <v>371662142</v>
      </c>
      <c r="G40" s="35">
        <f>SUMIF($E3:$E37,"ΕΤΠΑ",G3:G37)</f>
        <v>402397782.12849396</v>
      </c>
      <c r="H40" s="35">
        <f>SUMIF($E3:$E37,"ΕΤΠΑ",H3:H37)</f>
        <v>395432819.49000007</v>
      </c>
      <c r="I40" s="36">
        <f aca="true" t="shared" si="2" ref="I40:J42">IF(F40&lt;&gt;0,G40/F40,0)</f>
        <v>1.0826977963456228</v>
      </c>
      <c r="J40" s="36">
        <f t="shared" si="2"/>
        <v>0.9826913493368364</v>
      </c>
      <c r="K40" s="36">
        <f>IF(F40&lt;&gt;0,H40/F40,0)</f>
        <v>1.0639577584148996</v>
      </c>
    </row>
    <row r="41" spans="1:11" ht="12.75">
      <c r="A41" s="44"/>
      <c r="B41" s="44"/>
      <c r="C41" s="44"/>
      <c r="D41" s="44"/>
      <c r="E41" s="37" t="s">
        <v>64</v>
      </c>
      <c r="F41" s="38">
        <f>SUMIF($E3:$E37,"ΕΚΤ",F3:F37)</f>
        <v>47739387</v>
      </c>
      <c r="G41" s="38">
        <f>SUMIF($E3:$E37,"ΕΚΤ",G3:G37)</f>
        <v>49902162.42000001</v>
      </c>
      <c r="H41" s="38">
        <f>SUMIF($E3:$E37,"ΕΚΤ",H3:H37)</f>
        <v>49987516.19000001</v>
      </c>
      <c r="I41" s="39">
        <f t="shared" si="2"/>
        <v>1.0453037953755042</v>
      </c>
      <c r="J41" s="39">
        <f t="shared" si="2"/>
        <v>1.0017104222715165</v>
      </c>
      <c r="K41" s="39">
        <f>IF(F41&lt;&gt;0,H41/F41,0)</f>
        <v>1.0470917062676153</v>
      </c>
    </row>
    <row r="42" spans="1:11" ht="12.75">
      <c r="A42" s="45"/>
      <c r="B42" s="45"/>
      <c r="C42" s="45"/>
      <c r="D42" s="45"/>
      <c r="E42" s="40" t="s">
        <v>48</v>
      </c>
      <c r="F42" s="41">
        <f>SUMIF($E3:$E37,"ΕΓΤΠΕ-Π",F3:F37)</f>
        <v>66966011</v>
      </c>
      <c r="G42" s="41">
        <f>SUMIF($E3:$E37,"ΕΓΤΠΕ-Π",G3:G37)</f>
        <v>69697195.70657803</v>
      </c>
      <c r="H42" s="41">
        <f>SUMIF($E3:$E37,"ΕΓΤΠΕ-Π",H3:H37)</f>
        <v>69698735.37000002</v>
      </c>
      <c r="I42" s="42">
        <f t="shared" si="2"/>
        <v>1.0407846408318697</v>
      </c>
      <c r="J42" s="42">
        <f t="shared" si="2"/>
        <v>1.0000220907513764</v>
      </c>
      <c r="K42" s="42">
        <f>IF(F42&lt;&gt;0,H42/F42,0)</f>
        <v>1.0408076325466067</v>
      </c>
    </row>
    <row r="44" spans="7:8" ht="12.75">
      <c r="G44" s="25"/>
      <c r="H44" s="25"/>
    </row>
    <row r="92" ht="12.75">
      <c r="F92" s="28"/>
    </row>
  </sheetData>
  <sheetProtection/>
  <mergeCells count="11">
    <mergeCell ref="B22:B33"/>
    <mergeCell ref="A40:D42"/>
    <mergeCell ref="A10:A14"/>
    <mergeCell ref="B10:B14"/>
    <mergeCell ref="A3:A9"/>
    <mergeCell ref="B3:B9"/>
    <mergeCell ref="A34:A37"/>
    <mergeCell ref="B34:B37"/>
    <mergeCell ref="A15:A21"/>
    <mergeCell ref="B15:B21"/>
    <mergeCell ref="A22:A33"/>
  </mergeCells>
  <conditionalFormatting sqref="K3:K37">
    <cfRule type="cellIs" priority="1" dxfId="0" operator="greaterThan" stopIfTrue="1">
      <formula>1.001</formula>
    </cfRule>
  </conditionalFormatting>
  <printOptions horizontalCentered="1"/>
  <pageMargins left="0.4724409448818898" right="0.7480314960629921" top="0.49" bottom="0.33" header="0.14" footer="0.2755905511811024"/>
  <pageSetup fitToHeight="0" horizontalDpi="300" verticalDpi="300" orientation="landscape" paperSize="9" scale="48" r:id="rId1"/>
  <headerFooter alignWithMargins="0">
    <oddFooter>&amp;L&amp;"Arial,Πλάγια"&amp;9Ειδική Υπηρεσία Ο.Π.Σ.&amp;R&amp;"Arial,Πλάγια"&amp;9&amp;P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2006-03-31T08:24:18Z</cp:lastPrinted>
  <dcterms:created xsi:type="dcterms:W3CDTF">2002-12-18T10:09:34Z</dcterms:created>
  <dcterms:modified xsi:type="dcterms:W3CDTF">2011-04-12T14:36:02Z</dcterms:modified>
  <cp:category/>
  <cp:version/>
  <cp:contentType/>
  <cp:contentStatus/>
</cp:coreProperties>
</file>